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Финансирование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<sst xmlns="http://schemas.openxmlformats.org/spreadsheetml/2006/main" count="55" uniqueCount="51">
  <si>
    <t>№ п/п</t>
  </si>
  <si>
    <t>(тыс. руб.)</t>
  </si>
  <si>
    <t>Структура в %</t>
  </si>
  <si>
    <t>(+)</t>
  </si>
  <si>
    <t>(тыс. руб)</t>
  </si>
  <si>
    <t>в том числе :</t>
  </si>
  <si>
    <t>1.  </t>
  </si>
  <si>
    <t>оплата труда</t>
  </si>
  <si>
    <t>2.  </t>
  </si>
  <si>
    <t>прочие выплаты</t>
  </si>
  <si>
    <t>4.  </t>
  </si>
  <si>
    <t>услуги связи</t>
  </si>
  <si>
    <t>5.  </t>
  </si>
  <si>
    <t>транспортные услуги</t>
  </si>
  <si>
    <t>6.  </t>
  </si>
  <si>
    <t>коммунальные услуги</t>
  </si>
  <si>
    <t>7.  </t>
  </si>
  <si>
    <t>арендная плата</t>
  </si>
  <si>
    <t>8.  </t>
  </si>
  <si>
    <t>содержание имущества</t>
  </si>
  <si>
    <t>9.  </t>
  </si>
  <si>
    <t>прочие услуги</t>
  </si>
  <si>
    <t>11.  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</si>
  <si>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</si>
  <si>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</si>
  <si>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</si>
  <si>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12.</t>
  </si>
  <si>
    <t>13.</t>
  </si>
  <si>
    <t>начисления на оплату труда</t>
  </si>
  <si>
    <t>3.</t>
  </si>
  <si>
    <t>Структур-ные изменения %</t>
  </si>
  <si>
    <t>Таблица 1</t>
  </si>
  <si>
    <t>Увеличение</t>
  </si>
  <si>
    <t>2010 год</t>
  </si>
  <si>
    <t>2011 год</t>
  </si>
  <si>
    <t>Всего расходов</t>
  </si>
  <si>
    <t>Статьи расходов</t>
  </si>
  <si>
    <t>Поздравления и памятные подарки Губернатора Кемеровской области</t>
  </si>
  <si>
    <t>Дополнительное финансирование по прочим расходам областного бюджета, из них:</t>
  </si>
  <si>
    <t>Финансирование через единую федеральную субвенцию на выполнение полномочий по государственной регистрации актов гражданского состояния</t>
  </si>
  <si>
    <t>Социальное обеспечение и иные выплаты населению</t>
  </si>
  <si>
    <t>Обеспечение деятельности органов государственной власти, в том числе:</t>
  </si>
  <si>
    <t>Расходы на выплаты персоналу государственных (муниципальных) органов</t>
  </si>
  <si>
    <t>Исполнение судебных актов</t>
  </si>
  <si>
    <t>Финансовое обеспечение наградной системы, в том числе:</t>
  </si>
  <si>
    <t xml:space="preserve">Доведено лимитов бюджетных  </t>
  </si>
  <si>
    <t>обязательств</t>
  </si>
  <si>
    <t>Исполнено бюджетных</t>
  </si>
  <si>
    <t xml:space="preserve"> назначений </t>
  </si>
  <si>
    <t>Сведения об использовании управлением ЗАГС Кемеровской области выделенных бюджетных средств в 2017 году</t>
  </si>
  <si>
    <t xml:space="preserve">Закупка товаров, работ и услуг для обеспечения государственных  (муниципальных) нужд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</si>
</sst>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"/>
    <numFmt numFmtId="179" formatCode="#,##0.00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right" vertical="top" wrapText="1"/>
    </xf>
    <xf numFmtId="0" fontId="4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176" fontId="5" fillId="0" borderId="12" xfId="0" applyNumberFormat="1" applyFont="1" applyBorder="1" applyAlignment="1">
      <alignment horizontal="right" vertical="top" wrapText="1"/>
    </xf>
    <xf numFmtId="176" fontId="6" fillId="0" borderId="12" xfId="0" applyNumberFormat="1" applyFont="1" applyBorder="1" applyAlignment="1">
      <alignment horizontal="right" vertical="top" wrapText="1"/>
    </xf>
    <xf numFmtId="176" fontId="6" fillId="0" borderId="12" xfId="0" applyNumberFormat="1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176" fontId="6" fillId="0" borderId="16" xfId="0" applyNumberFormat="1" applyFont="1" applyBorder="1" applyAlignment="1">
      <alignment horizontal="right" vertical="top" wrapText="1"/>
    </xf>
    <xf numFmtId="176" fontId="5" fillId="0" borderId="14" xfId="0" applyNumberFormat="1" applyFont="1" applyBorder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178" fontId="5" fillId="0" borderId="12" xfId="0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 horizontal="left" vertical="top" wrapText="1"/>
    </xf>
    <xf numFmtId="178" fontId="6" fillId="0" borderId="18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78" fontId="6" fillId="33" borderId="15" xfId="0" applyNumberFormat="1" applyFont="1" applyFill="1" applyBorder="1" applyAlignment="1">
      <alignment horizontal="right" vertical="center" wrapText="1"/>
    </xf>
    <xf numFmtId="0" fontId="11" fillId="0" borderId="15" xfId="0" applyFont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wrapText="1"/>
    </xf>
    <xf numFmtId="178" fontId="5" fillId="0" borderId="15" xfId="0" applyNumberFormat="1" applyFont="1" applyFill="1" applyBorder="1" applyAlignment="1">
      <alignment horizontal="right" vertical="center" wrapText="1"/>
    </xf>
    <xf numFmtId="178" fontId="5" fillId="33" borderId="15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P27" sqref="P27"/>
    </sheetView>
  </sheetViews>
  <sheetFormatPr defaultColWidth="9.00390625" defaultRowHeight="12.75"/>
  <cols>
    <col min="1" max="1" width="4.125" style="25" customWidth="1"/>
    <col min="2" max="2" width="31.125" style="0" customWidth="1"/>
    <col min="3" max="3" width="9.625" style="0" hidden="1" customWidth="1"/>
    <col min="4" max="4" width="10.125" style="0" hidden="1" customWidth="1"/>
    <col min="5" max="5" width="9.625" style="0" hidden="1" customWidth="1"/>
    <col min="6" max="6" width="10.125" style="0" hidden="1" customWidth="1"/>
    <col min="7" max="7" width="16.625" style="0" customWidth="1"/>
    <col min="8" max="8" width="16.875" style="0" customWidth="1"/>
    <col min="9" max="9" width="11.625" style="0" hidden="1" customWidth="1"/>
    <col min="10" max="10" width="9.625" style="0" hidden="1" customWidth="1"/>
  </cols>
  <sheetData>
    <row r="1" spans="1:10" ht="32.25" customHeight="1" thickBot="1">
      <c r="A1" s="55" t="s">
        <v>49</v>
      </c>
      <c r="B1" s="55"/>
      <c r="C1" s="55"/>
      <c r="D1" s="55"/>
      <c r="E1" s="55"/>
      <c r="F1" s="55"/>
      <c r="G1" s="55"/>
      <c r="H1" s="55"/>
      <c r="I1" s="45" t="s">
        <v>31</v>
      </c>
      <c r="J1" s="45"/>
    </row>
    <row r="2" spans="1:10" ht="38.25" customHeight="1">
      <c r="A2" s="49" t="s">
        <v>0</v>
      </c>
      <c r="B2" s="38" t="s">
        <v>36</v>
      </c>
      <c r="C2" s="30" t="s">
        <v>33</v>
      </c>
      <c r="D2" s="31" t="s">
        <v>2</v>
      </c>
      <c r="E2" s="30" t="s">
        <v>34</v>
      </c>
      <c r="F2" s="52" t="s">
        <v>2</v>
      </c>
      <c r="G2" s="39" t="s">
        <v>45</v>
      </c>
      <c r="H2" s="42" t="s">
        <v>47</v>
      </c>
      <c r="I2" s="1" t="s">
        <v>32</v>
      </c>
      <c r="J2" s="46" t="s">
        <v>30</v>
      </c>
    </row>
    <row r="3" spans="1:10" ht="14.25" customHeight="1">
      <c r="A3" s="50"/>
      <c r="B3" s="27"/>
      <c r="C3" s="27"/>
      <c r="D3" s="28"/>
      <c r="E3" s="27"/>
      <c r="F3" s="53"/>
      <c r="G3" s="28" t="s">
        <v>46</v>
      </c>
      <c r="H3" s="27" t="s">
        <v>48</v>
      </c>
      <c r="I3" s="2" t="s">
        <v>3</v>
      </c>
      <c r="J3" s="47"/>
    </row>
    <row r="4" spans="1:10" ht="12.75">
      <c r="A4" s="50"/>
      <c r="B4" s="32"/>
      <c r="C4" s="27" t="s">
        <v>1</v>
      </c>
      <c r="D4" s="28"/>
      <c r="E4" s="27" t="s">
        <v>1</v>
      </c>
      <c r="F4" s="53"/>
      <c r="G4" s="27" t="s">
        <v>1</v>
      </c>
      <c r="H4" s="27" t="s">
        <v>1</v>
      </c>
      <c r="I4" s="2" t="s">
        <v>4</v>
      </c>
      <c r="J4" s="47"/>
    </row>
    <row r="5" spans="1:10" ht="9" customHeight="1" thickBot="1">
      <c r="A5" s="51"/>
      <c r="B5" s="33"/>
      <c r="C5" s="33"/>
      <c r="D5" s="34"/>
      <c r="E5" s="33"/>
      <c r="F5" s="54"/>
      <c r="G5" s="33"/>
      <c r="H5" s="33"/>
      <c r="I5" s="3"/>
      <c r="J5" s="48"/>
    </row>
    <row r="6" spans="1:10" ht="66.75" customHeight="1" thickBot="1">
      <c r="A6" s="21">
        <v>1</v>
      </c>
      <c r="B6" s="13" t="s">
        <v>39</v>
      </c>
      <c r="C6" s="14">
        <f>SUM(C8:C19)</f>
        <v>125639.19999999997</v>
      </c>
      <c r="D6" s="20">
        <f>SUM(D7:D19)</f>
        <v>100.01</v>
      </c>
      <c r="E6" s="14">
        <f>SUM(E8:E19)</f>
        <v>134140</v>
      </c>
      <c r="F6" s="20">
        <f>SUM(F7:F19)</f>
        <v>99.99999999999999</v>
      </c>
      <c r="G6" s="14">
        <v>187465.2</v>
      </c>
      <c r="H6" s="14">
        <v>183238.5</v>
      </c>
      <c r="I6" s="20">
        <f>SUM(I7:I19)</f>
        <v>-4432.499999999998</v>
      </c>
      <c r="J6" s="20">
        <f>SUM(J7:J19)</f>
        <v>129607.50000000001</v>
      </c>
    </row>
    <row r="7" spans="1:10" ht="16.5" hidden="1" thickBot="1">
      <c r="A7" s="21"/>
      <c r="B7" s="5" t="s">
        <v>5</v>
      </c>
      <c r="C7" s="6"/>
      <c r="D7" s="6"/>
      <c r="E7" s="6"/>
      <c r="F7" s="6"/>
      <c r="G7" s="6"/>
      <c r="H7" s="29"/>
      <c r="I7" s="6"/>
      <c r="J7" s="6"/>
    </row>
    <row r="8" spans="1:10" ht="16.5" hidden="1" thickBot="1">
      <c r="A8" s="21" t="s">
        <v>6</v>
      </c>
      <c r="B8" s="5" t="s">
        <v>7</v>
      </c>
      <c r="C8" s="6">
        <v>56206.6</v>
      </c>
      <c r="D8" s="15">
        <f>ROUND(C8/C6*100,2)</f>
        <v>44.74</v>
      </c>
      <c r="E8" s="6">
        <v>61243.6</v>
      </c>
      <c r="F8" s="15">
        <f>ROUND(E8/E6*100,2)</f>
        <v>45.66</v>
      </c>
      <c r="G8" s="37">
        <v>77845.8</v>
      </c>
      <c r="H8" s="37">
        <v>77845.8</v>
      </c>
      <c r="I8" s="6">
        <f aca="true" t="shared" si="0" ref="I8:I19">G8-E8</f>
        <v>16602.200000000004</v>
      </c>
      <c r="J8" s="15">
        <f aca="true" t="shared" si="1" ref="J8:J19">H8-F8</f>
        <v>77800.14</v>
      </c>
    </row>
    <row r="9" spans="1:10" ht="16.5" hidden="1" thickBot="1">
      <c r="A9" s="21" t="s">
        <v>8</v>
      </c>
      <c r="B9" s="5" t="s">
        <v>9</v>
      </c>
      <c r="C9" s="6">
        <v>147.5</v>
      </c>
      <c r="D9" s="15">
        <f>ROUND(C9/C6*100,2)</f>
        <v>0.12</v>
      </c>
      <c r="E9" s="6">
        <v>203.4</v>
      </c>
      <c r="F9" s="15">
        <f>ROUND(E9/E6*100,2)</f>
        <v>0.15</v>
      </c>
      <c r="G9" s="37">
        <v>87.5</v>
      </c>
      <c r="H9" s="37">
        <v>87.5</v>
      </c>
      <c r="I9" s="6">
        <f t="shared" si="0"/>
        <v>-115.9</v>
      </c>
      <c r="J9" s="15">
        <f t="shared" si="1"/>
        <v>87.35</v>
      </c>
    </row>
    <row r="10" spans="1:10" ht="27" customHeight="1" hidden="1" thickBot="1">
      <c r="A10" s="21" t="s">
        <v>29</v>
      </c>
      <c r="B10" s="5" t="s">
        <v>28</v>
      </c>
      <c r="C10" s="6">
        <v>13569.8</v>
      </c>
      <c r="D10" s="15">
        <f>ROUND(C10/C6*100,2)</f>
        <v>10.8</v>
      </c>
      <c r="E10" s="6">
        <v>19672.3</v>
      </c>
      <c r="F10" s="15">
        <f>ROUND(E10/E6*100,2)</f>
        <v>14.67</v>
      </c>
      <c r="G10" s="37">
        <v>22657.4</v>
      </c>
      <c r="H10" s="37">
        <v>22657.4</v>
      </c>
      <c r="I10" s="6">
        <f t="shared" si="0"/>
        <v>2985.100000000002</v>
      </c>
      <c r="J10" s="15">
        <f t="shared" si="1"/>
        <v>22642.730000000003</v>
      </c>
    </row>
    <row r="11" spans="1:10" ht="16.5" hidden="1" thickBot="1">
      <c r="A11" s="21" t="s">
        <v>10</v>
      </c>
      <c r="B11" s="5" t="s">
        <v>11</v>
      </c>
      <c r="C11" s="6">
        <v>3052.2</v>
      </c>
      <c r="D11" s="15">
        <f>ROUND(C11/C6*100,2)</f>
        <v>2.43</v>
      </c>
      <c r="E11" s="6">
        <v>3341.1</v>
      </c>
      <c r="F11" s="15">
        <f>ROUND(E11/E6*100,2)</f>
        <v>2.49</v>
      </c>
      <c r="G11" s="37">
        <v>4082.2</v>
      </c>
      <c r="H11" s="37">
        <v>4082.2</v>
      </c>
      <c r="I11" s="6">
        <f t="shared" si="0"/>
        <v>741.0999999999999</v>
      </c>
      <c r="J11" s="15">
        <f t="shared" si="1"/>
        <v>4079.71</v>
      </c>
    </row>
    <row r="12" spans="1:10" ht="29.25" customHeight="1" hidden="1" thickBot="1">
      <c r="A12" s="22" t="s">
        <v>12</v>
      </c>
      <c r="B12" s="10" t="s">
        <v>13</v>
      </c>
      <c r="C12" s="9">
        <v>436.3</v>
      </c>
      <c r="D12" s="16">
        <f>ROUND(C12/C6*100,2)</f>
        <v>0.35</v>
      </c>
      <c r="E12" s="9">
        <v>447</v>
      </c>
      <c r="F12" s="16">
        <f>ROUND(E12/E6*100,2)</f>
        <v>0.33</v>
      </c>
      <c r="G12" s="37">
        <v>250</v>
      </c>
      <c r="H12" s="37">
        <v>250</v>
      </c>
      <c r="I12" s="6">
        <f t="shared" si="0"/>
        <v>-197</v>
      </c>
      <c r="J12" s="15">
        <f t="shared" si="1"/>
        <v>249.67</v>
      </c>
    </row>
    <row r="13" spans="1:10" ht="29.25" customHeight="1" hidden="1" thickBot="1">
      <c r="A13" s="23" t="s">
        <v>14</v>
      </c>
      <c r="B13" s="17" t="s">
        <v>15</v>
      </c>
      <c r="C13" s="18">
        <v>4181.2</v>
      </c>
      <c r="D13" s="19">
        <f>ROUND(C13/C6*100,2)</f>
        <v>3.33</v>
      </c>
      <c r="E13" s="18">
        <v>4396.2</v>
      </c>
      <c r="F13" s="19">
        <f>ROUND(E13/E6*100,2)</f>
        <v>3.28</v>
      </c>
      <c r="G13" s="37">
        <v>4961.5</v>
      </c>
      <c r="H13" s="37">
        <v>4961.5</v>
      </c>
      <c r="I13" s="6">
        <f t="shared" si="0"/>
        <v>565.3000000000002</v>
      </c>
      <c r="J13" s="15">
        <f t="shared" si="1"/>
        <v>4958.22</v>
      </c>
    </row>
    <row r="14" spans="1:10" ht="16.5" hidden="1" thickBot="1">
      <c r="A14" s="21" t="s">
        <v>16</v>
      </c>
      <c r="B14" s="5" t="s">
        <v>17</v>
      </c>
      <c r="C14" s="6">
        <v>2102.5</v>
      </c>
      <c r="D14" s="19">
        <f>ROUND(C14/C6*100,2)</f>
        <v>1.67</v>
      </c>
      <c r="E14" s="6">
        <v>2634.3</v>
      </c>
      <c r="F14" s="19">
        <f>ROUND(E14/E6*100,2)</f>
        <v>1.96</v>
      </c>
      <c r="G14" s="37">
        <v>791.4</v>
      </c>
      <c r="H14" s="37">
        <v>791.4</v>
      </c>
      <c r="I14" s="6">
        <f t="shared" si="0"/>
        <v>-1842.9</v>
      </c>
      <c r="J14" s="15">
        <f t="shared" si="1"/>
        <v>789.4399999999999</v>
      </c>
    </row>
    <row r="15" spans="1:10" ht="28.5" customHeight="1" hidden="1" thickBot="1">
      <c r="A15" s="23" t="s">
        <v>18</v>
      </c>
      <c r="B15" s="17" t="s">
        <v>19</v>
      </c>
      <c r="C15" s="18">
        <v>17151.1</v>
      </c>
      <c r="D15" s="19">
        <f>ROUND(C15/C6*100,2)</f>
        <v>13.65</v>
      </c>
      <c r="E15" s="18">
        <v>18735.5</v>
      </c>
      <c r="F15" s="19">
        <f>ROUND(E15/E6*100,2)</f>
        <v>13.97</v>
      </c>
      <c r="G15" s="37">
        <v>7413</v>
      </c>
      <c r="H15" s="37">
        <v>7413</v>
      </c>
      <c r="I15" s="6">
        <f t="shared" si="0"/>
        <v>-11322.5</v>
      </c>
      <c r="J15" s="15">
        <f t="shared" si="1"/>
        <v>7399.03</v>
      </c>
    </row>
    <row r="16" spans="1:10" ht="16.5" hidden="1" thickBot="1">
      <c r="A16" s="21" t="s">
        <v>20</v>
      </c>
      <c r="B16" s="5" t="s">
        <v>21</v>
      </c>
      <c r="C16" s="6">
        <v>13435.4</v>
      </c>
      <c r="D16" s="15">
        <f>ROUND(C16/C6*100,2)</f>
        <v>10.69</v>
      </c>
      <c r="E16" s="6">
        <v>11515.3</v>
      </c>
      <c r="F16" s="15">
        <f>ROUND(E16/E6*100,2)</f>
        <v>8.58</v>
      </c>
      <c r="G16" s="37">
        <v>7951.8</v>
      </c>
      <c r="H16" s="37">
        <v>7951.8</v>
      </c>
      <c r="I16" s="6">
        <f t="shared" si="0"/>
        <v>-3563.499999999999</v>
      </c>
      <c r="J16" s="15">
        <f t="shared" si="1"/>
        <v>7943.22</v>
      </c>
    </row>
    <row r="17" spans="1:10" ht="32.25" hidden="1" thickBot="1">
      <c r="A17" s="21" t="s">
        <v>22</v>
      </c>
      <c r="B17" s="5" t="s">
        <v>23</v>
      </c>
      <c r="C17" s="6">
        <v>7</v>
      </c>
      <c r="D17" s="15">
        <f>ROUND(C17/C6*100,2)</f>
        <v>0.01</v>
      </c>
      <c r="E17" s="6">
        <v>4</v>
      </c>
      <c r="F17" s="15">
        <f>ROUND(E17/E6*100,2)</f>
        <v>0</v>
      </c>
      <c r="G17" s="37">
        <v>10.8</v>
      </c>
      <c r="H17" s="37">
        <v>10.8</v>
      </c>
      <c r="I17" s="6">
        <f t="shared" si="0"/>
        <v>6.800000000000001</v>
      </c>
      <c r="J17" s="15">
        <f t="shared" si="1"/>
        <v>10.8</v>
      </c>
    </row>
    <row r="18" spans="1:12" ht="53.25" customHeight="1" hidden="1" thickBot="1">
      <c r="A18" s="21" t="s">
        <v>26</v>
      </c>
      <c r="B18" s="11" t="s">
        <v>24</v>
      </c>
      <c r="C18" s="6">
        <v>11345.4</v>
      </c>
      <c r="D18" s="15">
        <f>ROUND(C18/C6*100,2)</f>
        <v>9.03</v>
      </c>
      <c r="E18" s="6">
        <v>6292.7</v>
      </c>
      <c r="F18" s="15">
        <f>ROUND(E18/E6*100,2)</f>
        <v>4.69</v>
      </c>
      <c r="G18" s="37">
        <v>2335.9</v>
      </c>
      <c r="H18" s="37">
        <v>2335.9</v>
      </c>
      <c r="I18" s="6">
        <f t="shared" si="0"/>
        <v>-3956.7999999999997</v>
      </c>
      <c r="J18" s="15">
        <f t="shared" si="1"/>
        <v>2331.21</v>
      </c>
      <c r="L18" s="12"/>
    </row>
    <row r="19" spans="1:12" ht="54" customHeight="1" hidden="1" thickBot="1">
      <c r="A19" s="21" t="s">
        <v>27</v>
      </c>
      <c r="B19" s="11" t="s">
        <v>25</v>
      </c>
      <c r="C19" s="6">
        <v>4004.2</v>
      </c>
      <c r="D19" s="15">
        <f>ROUND(C19/C6*100,2)</f>
        <v>3.19</v>
      </c>
      <c r="E19" s="6">
        <v>5654.6</v>
      </c>
      <c r="F19" s="15">
        <f>ROUND(E19/E6*100,2)</f>
        <v>4.22</v>
      </c>
      <c r="G19" s="37">
        <v>1320.2</v>
      </c>
      <c r="H19" s="37">
        <v>1320.2</v>
      </c>
      <c r="I19" s="6">
        <f t="shared" si="0"/>
        <v>-4334.400000000001</v>
      </c>
      <c r="J19" s="15">
        <f t="shared" si="1"/>
        <v>1315.98</v>
      </c>
      <c r="L19" s="12"/>
    </row>
    <row r="20" spans="1:10" ht="41.25" customHeight="1" thickBot="1">
      <c r="A20" s="36">
        <v>2</v>
      </c>
      <c r="B20" s="13" t="s">
        <v>38</v>
      </c>
      <c r="C20" s="4" t="e">
        <f>C21+C22+C25+C27+#REF!+#REF!</f>
        <v>#REF!</v>
      </c>
      <c r="D20" s="20" t="e">
        <f>SUM(D21:D27)</f>
        <v>#REF!</v>
      </c>
      <c r="E20" s="4" t="e">
        <f>E21+E22+E25+E27+#REF!+#REF!</f>
        <v>#REF!</v>
      </c>
      <c r="F20" s="20" t="e">
        <f>SUM(F21:F27)</f>
        <v>#REF!</v>
      </c>
      <c r="G20" s="35">
        <f>G21+G22+G25</f>
        <v>6705.5</v>
      </c>
      <c r="H20" s="35">
        <f>H21+H22+H25</f>
        <v>6705.3</v>
      </c>
      <c r="I20" s="20">
        <f>SUM(I22:I27)</f>
        <v>-18726.5</v>
      </c>
      <c r="J20" s="20" t="e">
        <f>SUM(J21:J27)</f>
        <v>#REF!</v>
      </c>
    </row>
    <row r="21" spans="1:10" ht="26.25" thickBot="1">
      <c r="A21" s="22"/>
      <c r="B21" s="5" t="s">
        <v>37</v>
      </c>
      <c r="C21" s="6">
        <v>4112</v>
      </c>
      <c r="D21" s="15" t="e">
        <f>ROUND(C21/C20*100,2)</f>
        <v>#REF!</v>
      </c>
      <c r="E21" s="6">
        <v>6000</v>
      </c>
      <c r="F21" s="15" t="e">
        <f>ROUND(E21/E20*100,2)</f>
        <v>#REF!</v>
      </c>
      <c r="G21" s="56">
        <v>3842.8</v>
      </c>
      <c r="H21" s="56">
        <v>3842.8</v>
      </c>
      <c r="I21" s="6">
        <f aca="true" t="shared" si="2" ref="I21:J27">G21-E21</f>
        <v>-2157.2</v>
      </c>
      <c r="J21" s="15" t="e">
        <f t="shared" si="2"/>
        <v>#REF!</v>
      </c>
    </row>
    <row r="22" spans="1:10" ht="29.25" customHeight="1" thickBot="1">
      <c r="A22" s="36"/>
      <c r="B22" s="5" t="s">
        <v>41</v>
      </c>
      <c r="C22" s="6"/>
      <c r="D22" s="15" t="e">
        <f>ROUND(C22/C20*100,2)</f>
        <v>#REF!</v>
      </c>
      <c r="E22" s="6"/>
      <c r="F22" s="15" t="e">
        <f>ROUND(E22/E20*100,2)</f>
        <v>#REF!</v>
      </c>
      <c r="G22" s="57">
        <v>371.4</v>
      </c>
      <c r="H22" s="57">
        <v>371.2</v>
      </c>
      <c r="I22" s="6">
        <f t="shared" si="2"/>
        <v>371.4</v>
      </c>
      <c r="J22" s="15" t="e">
        <f t="shared" si="2"/>
        <v>#REF!</v>
      </c>
    </row>
    <row r="23" spans="1:10" ht="38.25" customHeight="1" thickBot="1">
      <c r="A23" s="36"/>
      <c r="B23" s="26" t="s">
        <v>42</v>
      </c>
      <c r="C23" s="6"/>
      <c r="D23" s="15"/>
      <c r="E23" s="6"/>
      <c r="F23" s="15"/>
      <c r="G23" s="40">
        <v>331.5</v>
      </c>
      <c r="H23" s="40">
        <v>331.3</v>
      </c>
      <c r="I23" s="6">
        <f t="shared" si="2"/>
        <v>331.5</v>
      </c>
      <c r="J23" s="15"/>
    </row>
    <row r="24" spans="1:10" ht="21" customHeight="1" thickBot="1">
      <c r="A24" s="36"/>
      <c r="B24" s="41" t="s">
        <v>43</v>
      </c>
      <c r="C24" s="6"/>
      <c r="D24" s="15"/>
      <c r="E24" s="6"/>
      <c r="F24" s="15"/>
      <c r="G24" s="40">
        <v>39.9</v>
      </c>
      <c r="H24" s="40">
        <v>39.9</v>
      </c>
      <c r="I24" s="6">
        <f t="shared" si="2"/>
        <v>39.9</v>
      </c>
      <c r="J24" s="15"/>
    </row>
    <row r="25" spans="1:10" ht="26.25" thickBot="1">
      <c r="A25" s="44"/>
      <c r="B25" s="5" t="s">
        <v>44</v>
      </c>
      <c r="C25" s="6">
        <v>103.7</v>
      </c>
      <c r="D25" s="15" t="e">
        <f>ROUND(C25/C20*100,2)</f>
        <v>#REF!</v>
      </c>
      <c r="E25" s="6">
        <v>47</v>
      </c>
      <c r="F25" s="15" t="e">
        <f>ROUND(E25/E20*100,2)</f>
        <v>#REF!</v>
      </c>
      <c r="G25" s="57">
        <v>2491.3</v>
      </c>
      <c r="H25" s="57">
        <v>2491.3</v>
      </c>
      <c r="I25" s="6">
        <f t="shared" si="2"/>
        <v>2444.3</v>
      </c>
      <c r="J25" s="15" t="e">
        <f t="shared" si="2"/>
        <v>#REF!</v>
      </c>
    </row>
    <row r="26" spans="1:10" ht="26.25" thickBot="1">
      <c r="A26" s="44"/>
      <c r="B26" s="26" t="s">
        <v>40</v>
      </c>
      <c r="C26" s="6"/>
      <c r="D26" s="15"/>
      <c r="E26" s="6"/>
      <c r="F26" s="15"/>
      <c r="G26" s="40">
        <v>2448.3</v>
      </c>
      <c r="H26" s="40">
        <v>2448.3</v>
      </c>
      <c r="I26" s="6"/>
      <c r="J26" s="15"/>
    </row>
    <row r="27" spans="1:10" ht="51" customHeight="1" thickBot="1">
      <c r="A27" s="44"/>
      <c r="B27" s="26" t="s">
        <v>50</v>
      </c>
      <c r="C27" s="6">
        <v>1875.3</v>
      </c>
      <c r="D27" s="15" t="e">
        <f>ROUND(C27/C20*100,2)</f>
        <v>#REF!</v>
      </c>
      <c r="E27" s="6">
        <v>21956.6</v>
      </c>
      <c r="F27" s="15" t="e">
        <f>ROUND(E27/E20*100,2)</f>
        <v>#REF!</v>
      </c>
      <c r="G27" s="40">
        <v>43</v>
      </c>
      <c r="H27" s="40">
        <v>43</v>
      </c>
      <c r="I27" s="6">
        <f t="shared" si="2"/>
        <v>-21913.6</v>
      </c>
      <c r="J27" s="15" t="e">
        <f t="shared" si="2"/>
        <v>#REF!</v>
      </c>
    </row>
    <row r="28" spans="1:10" ht="18.75" customHeight="1" thickBot="1">
      <c r="A28" s="21">
        <v>3</v>
      </c>
      <c r="B28" s="7" t="s">
        <v>35</v>
      </c>
      <c r="C28" s="14" t="e">
        <f>C6+C20</f>
        <v>#REF!</v>
      </c>
      <c r="D28" s="4"/>
      <c r="E28" s="14" t="e">
        <f>E6+E20</f>
        <v>#REF!</v>
      </c>
      <c r="F28" s="4"/>
      <c r="G28" s="35">
        <f>G6+G20</f>
        <v>194170.7</v>
      </c>
      <c r="H28" s="35">
        <f>H6+H20</f>
        <v>189943.8</v>
      </c>
      <c r="I28" s="14" t="e">
        <f>G28-E28</f>
        <v>#REF!</v>
      </c>
      <c r="J28" s="8"/>
    </row>
    <row r="29" ht="18.75">
      <c r="A29" s="24"/>
    </row>
    <row r="30" spans="1:8" ht="15.75">
      <c r="A30" s="43"/>
      <c r="B30" s="43"/>
      <c r="C30" s="43"/>
      <c r="D30" s="43"/>
      <c r="E30" s="43"/>
      <c r="F30" s="43"/>
      <c r="G30" s="43"/>
      <c r="H30" s="43"/>
    </row>
  </sheetData>
  <sheetProtection/>
  <mergeCells count="7">
    <mergeCell ref="A30:H30"/>
    <mergeCell ref="A25:A27"/>
    <mergeCell ref="I1:J1"/>
    <mergeCell ref="J2:J5"/>
    <mergeCell ref="A2:A5"/>
    <mergeCell ref="F2:F5"/>
    <mergeCell ref="A1:H1"/>
  </mergeCells>
  <printOptions/>
  <pageMargins left="0.7874015748031497" right="0.2755905511811024" top="0.3937007874015748" bottom="0.3937007874015748" header="0.9055118110236221" footer="0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user</cp:lastModifiedBy>
  <cp:lastPrinted>2017-01-31T09:39:36Z</cp:lastPrinted>
  <dcterms:created xsi:type="dcterms:W3CDTF">2010-01-17T07:22:30Z</dcterms:created>
  <dcterms:modified xsi:type="dcterms:W3CDTF">2018-03-01T06:23:50Z</dcterms:modified>
  <cp:category/>
  <cp:version/>
  <cp:contentType/>
  <cp:contentStatus/>
</cp:coreProperties>
</file>